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<sst xmlns="http://schemas.openxmlformats.org/spreadsheetml/2006/main" uniqueCount="59">
  <si>
    <t>Please enter data into the grey dashed boxes.</t>
  </si>
  <si>
    <t>ACCOUNTS PAYABLE COST CALCULATOR</t>
  </si>
  <si>
    <t>Answers</t>
  </si>
  <si>
    <t>Quantity</t>
  </si>
  <si>
    <t>Total Quantity of Invoices</t>
  </si>
  <si>
    <t>Invoices Received — Paper (%)</t>
  </si>
  <si>
    <t>Invoices Received — Electronic (%)</t>
  </si>
  <si>
    <t>Totals</t>
  </si>
  <si>
    <t>Invoices Received — Headquarters (%)</t>
  </si>
  <si>
    <t>Invoices Received — Remote Offices/Stores (%)</t>
  </si>
  <si>
    <t>Invoices PO (%)</t>
  </si>
  <si>
    <t>Invoices Non-PO (%)</t>
  </si>
  <si>
    <t>Costs</t>
  </si>
  <si>
    <t>Costs/Invoice</t>
  </si>
  <si>
    <t>Current Hard Costs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</si>
  <si>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Opening and Routing Mail for Payables</t>
    </r>
  </si>
  <si>
    <t>How many FTEs opening and routing mail?</t>
  </si>
  <si>
    <t>What is the annual salary + benefits for these FTEs?</t>
  </si>
  <si>
    <t>What % of time do these FTEs spend on opening and routing?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</si>
  <si>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Matching PO-3 Way</t>
    </r>
  </si>
  <si>
    <t>How many FTEs match receiving's and invoices to POs?</t>
  </si>
  <si>
    <t>What is the annual salary + benefits for these FTEs</t>
  </si>
  <si>
    <t>What % of time do these FTEs spend on matching?</t>
  </si>
  <si>
    <t>What % of time do these FTEs spend on following up on mismatches?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</si>
  <si>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Routing for Approval of Invoices</t>
    </r>
  </si>
  <si>
    <t>How many FTEs route or approve payables?</t>
  </si>
  <si>
    <t>What % of time do these FTEs spendon routing and approving?</t>
  </si>
  <si>
    <t>Costs of sending invoices to AP Dept.?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</si>
  <si>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Routing for Approval of Invoices (Remote Locations/Stores)</t>
    </r>
  </si>
  <si>
    <t>How many FTEs rout or approve payables</t>
  </si>
  <si>
    <t>Overtime pay?</t>
  </si>
  <si>
    <t>-</t>
  </si>
  <si>
    <t>What % of time do these FTEs spend on routing and approving?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</si>
  <si>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Data Entry into ERP</t>
    </r>
  </si>
  <si>
    <t>How many FTEs enter payables?</t>
  </si>
  <si>
    <t>What % of time do these FTEs spend on data entry?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</si>
  <si>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Filing or Scanning Payables</t>
    </r>
  </si>
  <si>
    <t>How many FTEs file payables?</t>
  </si>
  <si>
    <t>What % of time do these FTEs spend filing?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</si>
  <si>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Storage and Retrieval for 7 years</t>
    </r>
  </si>
  <si>
    <t>Internal Document Storage Costs</t>
  </si>
  <si>
    <t>Document Retrieval Costs</t>
  </si>
  <si>
    <t>Third Party Document Storage Costs</t>
  </si>
  <si>
    <t>Document Destruction Costs</t>
  </si>
  <si>
    <r>
      <rPr>
        <sz val="14"/>
        <color indexed="8"/>
        <rFont val="Arial Bold"/>
      </rPr>
      <t>Task:</t>
    </r>
    <r>
      <rPr>
        <sz val="14"/>
        <color indexed="8"/>
        <rFont val="Arial"/>
      </rPr>
      <t xml:space="preserve"> Others</t>
    </r>
  </si>
  <si>
    <t>Duplicate Payment Costs</t>
  </si>
  <si>
    <t>Emailed Invoice Print Costs</t>
  </si>
  <si>
    <t>Lost Early Payment Discount Costs</t>
  </si>
  <si>
    <t>Cost to Accrue Month-end Open Payables</t>
  </si>
  <si>
    <t>Audit Labor and Support</t>
  </si>
  <si>
    <t>Overtime</t>
  </si>
  <si>
    <t>Total Other Costs</t>
  </si>
  <si>
    <t>Current Total Hard Costs</t>
  </si>
  <si>
    <t>Number of Invoices</t>
  </si>
  <si>
    <t>Current Total Cost per Invoice</t>
  </si>
  <si>
    <t>Soft Costs</t>
  </si>
  <si>
    <t>(Management time spent approving paper emails across enterprise)</t>
  </si>
  <si>
    <t>Total Soft Costs</t>
  </si>
  <si>
    <t>Total Hard Costs + Total Soft Costs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</si>
</sst>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&quot; &quot;;&quot; &quot;* (#,##0);&quot; &quot;* &quot;-&quot;??&quot; &quot;"/>
    <numFmt numFmtId="60" formatCode="0.0%"/>
    <numFmt numFmtId="61" formatCode="&quot; &quot;&quot;$&quot;* #,##0.00&quot; &quot;;&quot; &quot;&quot;$&quot;* (#,##0.00);&quot; &quot;&quot;$&quot;* &quot;-&quot;??&quot; &quot;"/>
  </numFmts>
  <fonts count="14">
    <font>
      <sz val="12"/>
      <color indexed="8"/>
      <name val="Verdana"/>
    </font>
    <font>
      <sz val="12"/>
      <color indexed="8"/>
      <name val="Helvetica"/>
    </font>
    <font>
      <sz val="12"/>
      <color indexed="8"/>
      <name val="Calibri"/>
    </font>
    <font>
      <sz val="15"/>
      <color indexed="8"/>
      <name val="Calibri"/>
    </font>
    <font>
      <sz val="14"/>
      <color indexed="8"/>
      <name val="Arial"/>
    </font>
    <font>
      <sz val="18"/>
      <color indexed="9"/>
      <name val="Arial Narrow Bold"/>
    </font>
    <font>
      <sz val="12"/>
      <color indexed="8"/>
      <name val="Arial"/>
    </font>
    <font>
      <sz val="12"/>
      <color indexed="8"/>
      <name val="Arial Bold"/>
    </font>
    <font>
      <b val="1"/>
      <sz val="12"/>
      <color indexed="8"/>
      <name val="Calibri"/>
    </font>
    <font>
      <sz val="16"/>
      <color indexed="11"/>
      <name val="Arial Bold"/>
    </font>
    <font>
      <sz val="14"/>
      <color indexed="8"/>
      <name val="Calibri"/>
    </font>
    <font>
      <sz val="14"/>
      <color indexed="8"/>
      <name val="Arial Bold"/>
    </font>
    <font>
      <b val="1"/>
      <sz val="14"/>
      <color indexed="8"/>
      <name val="Calibri"/>
    </font>
    <font>
      <sz val="14"/>
      <color indexed="9"/>
      <name val="Arial Bold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Dashed">
        <color indexed="12"/>
      </bottom>
      <diagonal/>
    </border>
    <border>
      <left/>
      <right/>
      <top style="thin">
        <color indexed="8"/>
      </top>
      <bottom/>
      <diagonal/>
    </border>
    <border>
      <left/>
      <right style="mediumDashed">
        <color indexed="12"/>
      </right>
      <top/>
      <bottom/>
      <diagonal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  <diagonal/>
    </border>
    <border>
      <left style="mediumDashed">
        <color indexed="12"/>
      </left>
      <right/>
      <top/>
      <bottom/>
      <diagonal/>
    </border>
    <border>
      <left/>
      <right/>
      <top style="mediumDashed">
        <color indexed="12"/>
      </top>
      <bottom style="mediumDashed">
        <color indexed="12"/>
      </bottom>
      <diagonal/>
    </border>
    <border>
      <left/>
      <right/>
      <top style="mediumDashed">
        <color indexed="12"/>
      </top>
      <bottom/>
      <diagonal/>
    </border>
    <border>
      <left/>
      <right/>
      <top/>
      <bottom style="mediumDashed">
        <color indexed="12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1" fontId="2" fillId="2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horizontal="right" vertical="center"/>
    </xf>
    <xf numFmtId="0" fontId="2" fillId="2" borderId="2" applyNumberFormat="1" applyFont="1" applyFill="1" applyBorder="1" applyAlignment="1" applyProtection="0">
      <alignment horizontal="center" vertical="center"/>
    </xf>
    <xf numFmtId="1" fontId="2" fillId="2" borderId="3" applyNumberFormat="1" applyFont="1" applyFill="1" applyBorder="1" applyAlignment="1" applyProtection="0">
      <alignment horizontal="center" vertical="center"/>
    </xf>
    <xf numFmtId="1" fontId="2" fillId="2" borderId="4" applyNumberFormat="1" applyFont="1" applyFill="1" applyBorder="1" applyAlignment="1" applyProtection="0">
      <alignment horizontal="center" vertical="center"/>
    </xf>
    <xf numFmtId="0" fontId="5" fillId="3" borderId="2" applyNumberFormat="1" applyFont="1" applyFill="1" applyBorder="1" applyAlignment="1" applyProtection="0">
      <alignment horizontal="center" vertical="center"/>
    </xf>
    <xf numFmtId="1" fontId="5" fillId="3" borderId="3" applyNumberFormat="1" applyFont="1" applyFill="1" applyBorder="1" applyAlignment="1" applyProtection="0">
      <alignment horizontal="center" vertical="center"/>
    </xf>
    <xf numFmtId="1" fontId="5" fillId="3" borderId="4" applyNumberFormat="1" applyFont="1" applyFill="1" applyBorder="1" applyAlignment="1" applyProtection="0">
      <alignment horizontal="center" vertical="center"/>
    </xf>
    <xf numFmtId="1" fontId="6" fillId="2" borderId="1" applyNumberFormat="1" applyFont="1" applyFill="1" applyBorder="1" applyAlignment="1" applyProtection="0">
      <alignment horizontal="left" vertical="center"/>
    </xf>
    <xf numFmtId="0" fontId="7" fillId="2" borderId="5" applyNumberFormat="1" applyFont="1" applyFill="1" applyBorder="1" applyAlignment="1" applyProtection="0">
      <alignment horizontal="center" vertical="center"/>
    </xf>
    <xf numFmtId="1" fontId="8" fillId="2" borderId="1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horizontal="right" vertical="center"/>
    </xf>
    <xf numFmtId="1" fontId="4" fillId="2" borderId="7" applyNumberFormat="1" applyFont="1" applyFill="1" applyBorder="1" applyAlignment="1" applyProtection="0">
      <alignment horizontal="right" vertical="center"/>
    </xf>
    <xf numFmtId="0" fontId="9" fillId="2" borderId="8" applyNumberFormat="1" applyFont="1" applyFill="1" applyBorder="1" applyAlignment="1" applyProtection="0">
      <alignment horizontal="left" vertical="center"/>
    </xf>
    <xf numFmtId="59" fontId="4" fillId="2" borderId="9" applyNumberFormat="1" applyFont="1" applyFill="1" applyBorder="1" applyAlignment="1" applyProtection="0">
      <alignment horizontal="right" vertical="center"/>
    </xf>
    <xf numFmtId="1" fontId="2" fillId="2" borderId="10" applyNumberFormat="1" applyFont="1" applyFill="1" applyBorder="1" applyAlignment="1" applyProtection="0">
      <alignment vertical="bottom"/>
    </xf>
    <xf numFmtId="1" fontId="10" fillId="2" borderId="1" applyNumberFormat="1" applyFont="1" applyFill="1" applyBorder="1" applyAlignment="1" applyProtection="0">
      <alignment horizontal="left" vertical="bottom"/>
    </xf>
    <xf numFmtId="1" fontId="4" fillId="2" borderId="11" applyNumberFormat="1" applyFont="1" applyFill="1" applyBorder="1" applyAlignment="1" applyProtection="0">
      <alignment horizontal="right" vertical="center"/>
    </xf>
    <xf numFmtId="0" fontId="4" fillId="2" borderId="8" applyNumberFormat="1" applyFont="1" applyFill="1" applyBorder="1" applyAlignment="1" applyProtection="0">
      <alignment horizontal="left" vertical="center"/>
    </xf>
    <xf numFmtId="60" fontId="4" fillId="2" borderId="9" applyNumberFormat="1" applyFont="1" applyFill="1" applyBorder="1" applyAlignment="1" applyProtection="0">
      <alignment horizontal="right" vertical="center"/>
    </xf>
    <xf numFmtId="59" fontId="4" fillId="2" borderId="1" applyNumberFormat="1" applyFont="1" applyFill="1" applyBorder="1" applyAlignment="1" applyProtection="0">
      <alignment horizontal="right" vertical="center"/>
    </xf>
    <xf numFmtId="1" fontId="4" fillId="2" borderId="12" applyNumberFormat="1" applyFont="1" applyFill="1" applyBorder="1" applyAlignment="1" applyProtection="0">
      <alignment horizontal="right" vertical="center"/>
    </xf>
    <xf numFmtId="0" fontId="11" fillId="4" borderId="1" applyNumberFormat="1" applyFont="1" applyFill="1" applyBorder="1" applyAlignment="1" applyProtection="0">
      <alignment horizontal="left" vertical="center"/>
    </xf>
    <xf numFmtId="60" fontId="11" fillId="4" borderId="1" applyNumberFormat="1" applyFont="1" applyFill="1" applyBorder="1" applyAlignment="1" applyProtection="0">
      <alignment horizontal="right" vertical="center"/>
    </xf>
    <xf numFmtId="1" fontId="2" fillId="4" borderId="1" applyNumberFormat="1" applyFont="1" applyFill="1" applyBorder="1" applyAlignment="1" applyProtection="0">
      <alignment vertical="bottom"/>
    </xf>
    <xf numFmtId="59" fontId="11" fillId="5" borderId="1" applyNumberFormat="1" applyFont="1" applyFill="1" applyBorder="1" applyAlignment="1" applyProtection="0">
      <alignment horizontal="right" vertical="center"/>
    </xf>
    <xf numFmtId="1" fontId="6" fillId="2" borderId="1" applyNumberFormat="1" applyFont="1" applyFill="1" applyBorder="1" applyAlignment="1" applyProtection="0">
      <alignment vertical="bottom"/>
    </xf>
    <xf numFmtId="1" fontId="4" fillId="2" borderId="13" applyNumberFormat="1" applyFont="1" applyFill="1" applyBorder="1" applyAlignment="1" applyProtection="0">
      <alignment horizontal="right" vertical="center"/>
    </xf>
    <xf numFmtId="1" fontId="2" fillId="2" borderId="1" applyNumberFormat="1" applyFont="1" applyFill="1" applyBorder="1" applyAlignment="1" applyProtection="0">
      <alignment horizontal="center" vertical="center"/>
    </xf>
    <xf numFmtId="1" fontId="4" fillId="2" borderId="12" applyNumberFormat="1" applyFont="1" applyFill="1" applyBorder="1" applyAlignment="1" applyProtection="0">
      <alignment horizontal="center" vertical="center"/>
    </xf>
    <xf numFmtId="1" fontId="4" fillId="2" borderId="1" applyNumberFormat="1" applyFont="1" applyFill="1" applyBorder="1" applyAlignment="1" applyProtection="0">
      <alignment horizontal="center" vertical="center"/>
    </xf>
    <xf numFmtId="9" fontId="11" fillId="4" borderId="1" applyNumberFormat="1" applyFont="1" applyFill="1" applyBorder="1" applyAlignment="1" applyProtection="0">
      <alignment horizontal="right" vertical="center"/>
    </xf>
    <xf numFmtId="9" fontId="4" fillId="2" borderId="9" applyNumberFormat="1" applyFont="1" applyFill="1" applyBorder="1" applyAlignment="1" applyProtection="0">
      <alignment horizontal="right" vertical="center"/>
    </xf>
    <xf numFmtId="0" fontId="4" fillId="2" borderId="1" applyNumberFormat="1" applyFont="1" applyFill="1" applyBorder="1" applyAlignment="1" applyProtection="0">
      <alignment horizontal="right" vertical="center"/>
    </xf>
    <xf numFmtId="1" fontId="2" fillId="2" borderId="14" applyNumberFormat="1" applyFont="1" applyFill="1" applyBorder="1" applyAlignment="1" applyProtection="0">
      <alignment vertical="bottom"/>
    </xf>
    <xf numFmtId="1" fontId="4" fillId="2" borderId="14" applyNumberFormat="1" applyFont="1" applyFill="1" applyBorder="1" applyAlignment="1" applyProtection="0">
      <alignment horizontal="right" vertical="center"/>
    </xf>
    <xf numFmtId="0" fontId="2" borderId="4" applyNumberFormat="0" applyFont="1" applyFill="0" applyBorder="1" applyAlignment="1" applyProtection="0">
      <alignment vertical="bottom"/>
    </xf>
    <xf numFmtId="1" fontId="2" fillId="2" borderId="15" applyNumberFormat="1" applyFont="1" applyFill="1" applyBorder="1" applyAlignment="1" applyProtection="0">
      <alignment vertical="bottom"/>
    </xf>
    <xf numFmtId="1" fontId="4" fillId="2" borderId="15" applyNumberFormat="1" applyFont="1" applyFill="1" applyBorder="1" applyAlignment="1" applyProtection="0">
      <alignment horizontal="right" vertical="center"/>
    </xf>
    <xf numFmtId="0" fontId="2" borderId="1" applyNumberFormat="0" applyFont="1" applyFill="0" applyBorder="1" applyAlignment="1" applyProtection="0">
      <alignment vertical="bottom"/>
    </xf>
    <xf numFmtId="1" fontId="2" fillId="2" borderId="7" applyNumberFormat="1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horizontal="left" vertical="center"/>
    </xf>
    <xf numFmtId="0" fontId="4" fillId="6" borderId="2" applyNumberFormat="1" applyFont="1" applyFill="1" applyBorder="1" applyAlignment="1" applyProtection="0">
      <alignment horizontal="left" vertical="center"/>
    </xf>
    <xf numFmtId="1" fontId="4" fillId="6" borderId="3" applyNumberFormat="1" applyFont="1" applyFill="1" applyBorder="1" applyAlignment="1" applyProtection="0">
      <alignment horizontal="left" vertical="center"/>
    </xf>
    <xf numFmtId="1" fontId="4" fillId="6" borderId="4" applyNumberFormat="1" applyFont="1" applyFill="1" applyBorder="1" applyAlignment="1" applyProtection="0">
      <alignment horizontal="left" vertical="center"/>
    </xf>
    <xf numFmtId="0" fontId="4" fillId="2" borderId="9" applyNumberFormat="1" applyFont="1" applyFill="1" applyBorder="1" applyAlignment="1" applyProtection="0">
      <alignment horizontal="right" vertical="center"/>
    </xf>
    <xf numFmtId="1" fontId="10" fillId="2" borderId="10" applyNumberFormat="1" applyFont="1" applyFill="1" applyBorder="1" applyAlignment="1" applyProtection="0">
      <alignment vertical="bottom"/>
    </xf>
    <xf numFmtId="1" fontId="10" fillId="2" borderId="1" applyNumberFormat="1" applyFont="1" applyFill="1" applyBorder="1" applyAlignment="1" applyProtection="0">
      <alignment vertical="bottom"/>
    </xf>
    <xf numFmtId="61" fontId="4" fillId="2" borderId="9" applyNumberFormat="1" applyFont="1" applyFill="1" applyBorder="1" applyAlignment="1" applyProtection="0">
      <alignment horizontal="right" vertical="center"/>
    </xf>
    <xf numFmtId="61" fontId="11" fillId="5" borderId="1" applyNumberFormat="1" applyFont="1" applyFill="1" applyBorder="1" applyAlignment="1" applyProtection="0">
      <alignment vertical="center"/>
    </xf>
    <xf numFmtId="1" fontId="4" fillId="2" borderId="10" applyNumberFormat="1" applyFont="1" applyFill="1" applyBorder="1" applyAlignment="1" applyProtection="0">
      <alignment horizontal="right" vertical="center"/>
    </xf>
    <xf numFmtId="61" fontId="11" fillId="5" borderId="1" applyNumberFormat="1" applyFont="1" applyFill="1" applyBorder="1" applyAlignment="1" applyProtection="0">
      <alignment horizontal="right" vertical="center"/>
    </xf>
    <xf numFmtId="1" fontId="10" fillId="2" borderId="10" applyNumberFormat="1" applyFont="1" applyFill="1" applyBorder="1" applyAlignment="1" applyProtection="0">
      <alignment horizontal="right" vertical="center"/>
    </xf>
    <xf numFmtId="1" fontId="10" fillId="2" borderId="1" applyNumberFormat="1" applyFont="1" applyFill="1" applyBorder="1" applyAlignment="1" applyProtection="0">
      <alignment horizontal="right" vertical="center"/>
    </xf>
    <xf numFmtId="61" fontId="11" fillId="5" borderId="13" applyNumberFormat="1" applyFont="1" applyFill="1" applyBorder="1" applyAlignment="1" applyProtection="0">
      <alignment horizontal="right" vertical="center"/>
    </xf>
    <xf numFmtId="0" fontId="4" fillId="2" borderId="1" applyNumberFormat="1" applyFont="1" applyFill="1" applyBorder="1" applyAlignment="1" applyProtection="0">
      <alignment horizontal="left" vertical="center"/>
    </xf>
    <xf numFmtId="60" fontId="11" fillId="2" borderId="12" applyNumberFormat="1" applyFont="1" applyFill="1" applyBorder="1" applyAlignment="1" applyProtection="0">
      <alignment horizontal="right" vertical="center"/>
    </xf>
    <xf numFmtId="1" fontId="12" fillId="2" borderId="8" applyNumberFormat="1" applyFont="1" applyFill="1" applyBorder="1" applyAlignment="1" applyProtection="0">
      <alignment horizontal="right" vertical="center"/>
    </xf>
    <xf numFmtId="1" fontId="12" fillId="2" borderId="10" applyNumberFormat="1" applyFont="1" applyFill="1" applyBorder="1" applyAlignment="1" applyProtection="0">
      <alignment horizontal="right" vertical="center"/>
    </xf>
    <xf numFmtId="1" fontId="4" fillId="2" borderId="1" applyNumberFormat="1" applyFont="1" applyFill="1" applyBorder="1" applyAlignment="1" applyProtection="0">
      <alignment horizontal="left" vertical="center"/>
    </xf>
    <xf numFmtId="61" fontId="11" fillId="2" borderId="1" applyNumberFormat="1" applyFont="1" applyFill="1" applyBorder="1" applyAlignment="1" applyProtection="0">
      <alignment horizontal="right" vertical="center"/>
    </xf>
    <xf numFmtId="1" fontId="12" fillId="2" borderId="1" applyNumberFormat="1" applyFont="1" applyFill="1" applyBorder="1" applyAlignment="1" applyProtection="0">
      <alignment horizontal="right" vertical="center"/>
    </xf>
    <xf numFmtId="1" fontId="2" fillId="2" borderId="8" applyNumberFormat="1" applyFont="1" applyFill="1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center"/>
    </xf>
    <xf numFmtId="1" fontId="4" fillId="4" borderId="12" applyNumberFormat="1" applyFont="1" applyFill="1" applyBorder="1" applyAlignment="1" applyProtection="0">
      <alignment horizontal="right" vertical="center"/>
    </xf>
    <xf numFmtId="1" fontId="4" fillId="2" borderId="10" applyNumberFormat="1" applyFont="1" applyFill="1" applyBorder="1" applyAlignment="1" applyProtection="0">
      <alignment vertical="center"/>
    </xf>
    <xf numFmtId="1" fontId="4" fillId="2" borderId="1" applyNumberFormat="1" applyFont="1" applyFill="1" applyBorder="1" applyAlignment="1" applyProtection="0">
      <alignment vertical="center"/>
    </xf>
    <xf numFmtId="1" fontId="4" fillId="4" borderId="1" applyNumberFormat="1" applyFont="1" applyFill="1" applyBorder="1" applyAlignment="1" applyProtection="0">
      <alignment vertical="center"/>
    </xf>
    <xf numFmtId="1" fontId="4" fillId="4" borderId="1" applyNumberFormat="1" applyFont="1" applyFill="1" applyBorder="1" applyAlignment="1" applyProtection="0">
      <alignment horizontal="right" vertical="center"/>
    </xf>
    <xf numFmtId="0" fontId="13" fillId="7" borderId="1" applyNumberFormat="1" applyFont="1" applyFill="1" applyBorder="1" applyAlignment="1" applyProtection="0">
      <alignment horizontal="left" vertical="center"/>
    </xf>
    <xf numFmtId="1" fontId="4" fillId="7" borderId="1" applyNumberFormat="1" applyFont="1" applyFill="1" applyBorder="1" applyAlignment="1" applyProtection="0">
      <alignment horizontal="right" vertical="center"/>
    </xf>
    <xf numFmtId="1" fontId="2" fillId="7" borderId="1" applyNumberFormat="1" applyFont="1" applyFill="1" applyBorder="1" applyAlignment="1" applyProtection="0">
      <alignment vertical="bottom"/>
    </xf>
    <xf numFmtId="61" fontId="13" fillId="3" borderId="1" applyNumberFormat="1" applyFont="1" applyFill="1" applyBorder="1" applyAlignment="1" applyProtection="0">
      <alignment vertical="center"/>
    </xf>
    <xf numFmtId="0" fontId="6" fillId="2" borderId="1" applyNumberFormat="1" applyFont="1" applyFill="1" applyBorder="1" applyAlignment="1" applyProtection="0">
      <alignment vertical="center"/>
    </xf>
    <xf numFmtId="1" fontId="6" fillId="2" borderId="1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845e"/>
      <rgbColor rgb="ffededed"/>
      <rgbColor rgb="ffafdc95"/>
      <rgbColor rgb="fffcfac5"/>
      <rgbColor rgb="ffd18a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4432300</xdr:colOff>
      <xdr:row>0</xdr:row>
      <xdr:rowOff>381000</xdr:rowOff>
    </xdr:from>
    <xdr:to>
      <xdr:col>1</xdr:col>
      <xdr:colOff>6591300</xdr:colOff>
      <xdr:row>0</xdr:row>
      <xdr:rowOff>889000</xdr:rowOff>
    </xdr:to>
    <xdr:pic>
      <xdr:nvPicPr>
        <xdr:cNvPr id="2" name="image1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5168900" y="381000"/>
          <a:ext cx="2159000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110"/>
  <sheetViews>
    <sheetView workbookViewId="0" showGridLines="0" defaultGridColor="1"/>
  </sheetViews>
  <sheetFormatPr defaultColWidth="9.375" defaultRowHeight="18" customHeight="1" outlineLevelRow="0" outlineLevelCol="0"/>
  <cols>
    <col min="1" max="1" width="7.25" style="1" customWidth="1"/>
    <col min="2" max="2" width="81.25" style="1" customWidth="1"/>
    <col min="3" max="3" width="14.625" style="1" customWidth="1"/>
    <col min="4" max="4" width="2.25" style="1" customWidth="1"/>
    <col min="5" max="5" width="14.625" style="1" customWidth="1"/>
    <col min="6" max="6" width="1.5" style="1" customWidth="1"/>
    <col min="7" max="7" width="14.625" style="1" customWidth="1"/>
    <col min="8" max="8" width="7.25" style="1" customWidth="1"/>
    <col min="9" max="256" width="9.375" style="1" customWidth="1"/>
  </cols>
  <sheetData>
    <row r="1" ht="75" customHeight="1">
      <c r="A1" s="2"/>
      <c r="B1" s="2"/>
      <c r="C1" s="3"/>
      <c r="D1" s="2"/>
      <c r="E1" s="3"/>
      <c r="F1" s="2"/>
      <c r="G1" s="2"/>
      <c r="H1" s="2"/>
    </row>
    <row r="2" ht="75" customHeight="1">
      <c r="A2" s="2"/>
      <c r="B2" t="s" s="4">
        <v>0</v>
      </c>
      <c r="C2" s="5"/>
      <c r="D2" s="5"/>
      <c r="E2" s="5"/>
      <c r="F2" s="5"/>
      <c r="G2" s="6"/>
      <c r="H2" s="2"/>
    </row>
    <row r="3" ht="50" customHeight="1">
      <c r="A3" s="2"/>
      <c r="B3" t="s" s="7">
        <v>1</v>
      </c>
      <c r="C3" s="8"/>
      <c r="D3" s="8"/>
      <c r="E3" s="8"/>
      <c r="F3" s="8"/>
      <c r="G3" s="9"/>
      <c r="H3" s="2"/>
    </row>
    <row r="4" ht="10" customHeight="1">
      <c r="A4" s="2"/>
      <c r="B4" s="2"/>
      <c r="C4" s="3"/>
      <c r="D4" s="2"/>
      <c r="E4" s="3"/>
      <c r="F4" s="2"/>
      <c r="G4" s="2"/>
      <c r="H4" s="2"/>
    </row>
    <row r="5" ht="25" customHeight="1">
      <c r="A5" s="2"/>
      <c r="B5" s="10"/>
      <c r="C5" t="s" s="11">
        <v>2</v>
      </c>
      <c r="D5" s="12"/>
      <c r="E5" t="s" s="11">
        <v>3</v>
      </c>
      <c r="F5" s="2"/>
      <c r="G5" s="2"/>
      <c r="H5" s="2"/>
    </row>
    <row r="6" ht="10" customHeight="1">
      <c r="A6" s="2"/>
      <c r="B6" s="2"/>
      <c r="C6" s="13"/>
      <c r="D6" s="2"/>
      <c r="E6" s="14"/>
      <c r="F6" s="2"/>
      <c r="G6" s="2"/>
      <c r="H6" s="2"/>
    </row>
    <row r="7" ht="40" customHeight="1">
      <c r="A7" s="2"/>
      <c r="B7" t="s" s="15">
        <v>4</v>
      </c>
      <c r="C7" s="16">
        <v>125000</v>
      </c>
      <c r="D7" s="17"/>
      <c r="E7" s="3"/>
      <c r="F7" s="2"/>
      <c r="G7" s="2"/>
      <c r="H7" s="2"/>
    </row>
    <row r="8" ht="10" customHeight="1">
      <c r="A8" s="2"/>
      <c r="B8" s="18"/>
      <c r="C8" s="19"/>
      <c r="D8" s="2"/>
      <c r="E8" s="3"/>
      <c r="F8" s="2"/>
      <c r="G8" s="2"/>
      <c r="H8" s="2"/>
    </row>
    <row r="9" ht="40" customHeight="1">
      <c r="A9" s="2"/>
      <c r="B9" t="s" s="20">
        <v>5</v>
      </c>
      <c r="C9" s="21">
        <v>0.6</v>
      </c>
      <c r="D9" s="17"/>
      <c r="E9" s="22">
        <f>C9*$C$7</f>
        <v>75000</v>
      </c>
      <c r="F9" s="2"/>
      <c r="G9" s="2"/>
      <c r="H9" s="2"/>
    </row>
    <row r="10" ht="40" customHeight="1">
      <c r="A10" s="2"/>
      <c r="B10" t="s" s="20">
        <v>6</v>
      </c>
      <c r="C10" s="21">
        <f>1-C9</f>
        <v>0.4</v>
      </c>
      <c r="D10" s="17"/>
      <c r="E10" s="22">
        <f>C10*$C$7</f>
        <v>50000</v>
      </c>
      <c r="F10" s="2"/>
      <c r="G10" s="2"/>
      <c r="H10" s="2"/>
    </row>
    <row r="11" ht="10" customHeight="1">
      <c r="A11" s="2"/>
      <c r="B11" s="2"/>
      <c r="C11" s="23"/>
      <c r="D11" s="2"/>
      <c r="E11" s="3"/>
      <c r="F11" s="2"/>
      <c r="G11" s="2"/>
      <c r="H11" s="2"/>
    </row>
    <row r="12" ht="40" customHeight="1">
      <c r="A12" s="2"/>
      <c r="B12" t="s" s="24">
        <v>7</v>
      </c>
      <c r="C12" s="25">
        <f>SUM(C9:C10)</f>
        <v>1</v>
      </c>
      <c r="D12" s="26"/>
      <c r="E12" s="27">
        <f>SUM(E9:E10)</f>
        <v>125000</v>
      </c>
      <c r="F12" s="2"/>
      <c r="G12" s="2"/>
      <c r="H12" s="2"/>
    </row>
    <row r="13" ht="10" customHeight="1">
      <c r="A13" s="2"/>
      <c r="B13" s="28"/>
      <c r="C13" s="29"/>
      <c r="D13" s="2"/>
      <c r="E13" s="3"/>
      <c r="F13" s="2"/>
      <c r="G13" s="2"/>
      <c r="H13" s="2"/>
    </row>
    <row r="14" ht="40" customHeight="1">
      <c r="A14" s="2"/>
      <c r="B14" t="s" s="20">
        <v>8</v>
      </c>
      <c r="C14" s="21">
        <v>0.5</v>
      </c>
      <c r="D14" s="17"/>
      <c r="E14" s="22">
        <f>C7*$C$14</f>
        <v>62500</v>
      </c>
      <c r="F14" s="2"/>
      <c r="G14" s="2"/>
      <c r="H14" s="2"/>
    </row>
    <row r="15" ht="40" customHeight="1">
      <c r="A15" s="2"/>
      <c r="B15" t="s" s="20">
        <v>9</v>
      </c>
      <c r="C15" s="21">
        <v>0.5</v>
      </c>
      <c r="D15" s="17"/>
      <c r="E15" s="22">
        <f>C7*$C$15</f>
        <v>62500</v>
      </c>
      <c r="F15" s="2"/>
      <c r="G15" s="2"/>
      <c r="H15" s="2"/>
    </row>
    <row r="16" ht="10" customHeight="1">
      <c r="A16" s="2"/>
      <c r="B16" s="30"/>
      <c r="C16" s="31"/>
      <c r="D16" s="30"/>
      <c r="E16" s="32"/>
      <c r="F16" s="2"/>
      <c r="G16" s="2"/>
      <c r="H16" s="2"/>
    </row>
    <row r="17" ht="40" customHeight="1">
      <c r="A17" s="2"/>
      <c r="B17" t="s" s="24">
        <v>7</v>
      </c>
      <c r="C17" s="33">
        <f>SUM(C14:C15)</f>
        <v>1</v>
      </c>
      <c r="D17" s="26"/>
      <c r="E17" s="27">
        <f>SUM(E14:E15)</f>
        <v>125000</v>
      </c>
      <c r="F17" s="2"/>
      <c r="G17" s="2"/>
      <c r="H17" s="2"/>
    </row>
    <row r="18" ht="10" customHeight="1">
      <c r="A18" s="2"/>
      <c r="B18" s="2"/>
      <c r="C18" s="29"/>
      <c r="D18" s="2"/>
      <c r="E18" s="3"/>
      <c r="F18" s="2"/>
      <c r="G18" s="2"/>
      <c r="H18" s="2"/>
    </row>
    <row r="19" ht="40" customHeight="1">
      <c r="A19" s="2"/>
      <c r="B19" t="s" s="20">
        <v>10</v>
      </c>
      <c r="C19" s="34">
        <v>0</v>
      </c>
      <c r="D19" s="17"/>
      <c r="E19" s="35">
        <f>C19*$C$7</f>
        <v>0</v>
      </c>
      <c r="F19" s="2"/>
      <c r="G19" s="2"/>
      <c r="H19" s="2"/>
    </row>
    <row r="20" ht="40" customHeight="1">
      <c r="A20" s="2"/>
      <c r="B20" t="s" s="20">
        <v>11</v>
      </c>
      <c r="C20" s="34">
        <v>1</v>
      </c>
      <c r="D20" s="17"/>
      <c r="E20" s="22">
        <f>C20*$C$7</f>
        <v>125000</v>
      </c>
      <c r="F20" s="2"/>
      <c r="G20" s="2"/>
      <c r="H20" s="2"/>
    </row>
    <row r="21" ht="10" customHeight="1">
      <c r="A21" s="2"/>
      <c r="B21" s="2"/>
      <c r="C21" s="23"/>
      <c r="D21" s="2"/>
      <c r="E21" s="3"/>
      <c r="F21" s="2"/>
      <c r="G21" s="2"/>
      <c r="H21" s="2"/>
    </row>
    <row r="22" ht="40" customHeight="1">
      <c r="A22" s="2"/>
      <c r="B22" t="s" s="24">
        <v>7</v>
      </c>
      <c r="C22" s="33">
        <f>SUM(C19:C20)</f>
        <v>1</v>
      </c>
      <c r="D22" s="26"/>
      <c r="E22" s="27">
        <f>SUM(E19:E20)</f>
        <v>125000</v>
      </c>
      <c r="F22" s="2"/>
      <c r="G22" s="2"/>
      <c r="H22" s="2"/>
    </row>
    <row r="23" ht="25" customHeight="1">
      <c r="A23" s="2"/>
      <c r="B23" s="36"/>
      <c r="C23" s="37"/>
      <c r="D23" s="36"/>
      <c r="E23" s="37"/>
      <c r="F23" s="36"/>
      <c r="G23" s="36"/>
      <c r="H23" s="2"/>
    </row>
    <row r="24" ht="25" customHeight="1">
      <c r="A24" s="38"/>
      <c r="B24" s="39"/>
      <c r="C24" s="40"/>
      <c r="D24" s="39"/>
      <c r="E24" s="40"/>
      <c r="F24" s="39"/>
      <c r="G24" s="39"/>
      <c r="H24" s="2"/>
    </row>
    <row r="25" ht="25" customHeight="1">
      <c r="A25" s="2"/>
      <c r="B25" s="41"/>
      <c r="C25" t="s" s="11">
        <v>2</v>
      </c>
      <c r="D25" s="2"/>
      <c r="E25" t="s" s="11">
        <v>12</v>
      </c>
      <c r="F25" s="2"/>
      <c r="G25" t="s" s="11">
        <v>13</v>
      </c>
      <c r="H25" s="2"/>
    </row>
    <row r="26" ht="10" customHeight="1">
      <c r="A26" s="2"/>
      <c r="B26" s="2"/>
      <c r="C26" s="14"/>
      <c r="D26" s="2"/>
      <c r="E26" s="14"/>
      <c r="F26" s="2"/>
      <c r="G26" s="42"/>
      <c r="H26" s="2"/>
    </row>
    <row r="27" ht="40" customHeight="1">
      <c r="A27" s="2"/>
      <c r="B27" t="s" s="43">
        <v>14</v>
      </c>
      <c r="C27" s="3"/>
      <c r="D27" s="2"/>
      <c r="E27" s="3"/>
      <c r="F27" s="2"/>
      <c r="G27" s="2"/>
      <c r="H27" s="2"/>
    </row>
    <row r="28" ht="10" customHeight="1">
      <c r="A28" s="2"/>
      <c r="B28" s="2"/>
      <c r="C28" s="3"/>
      <c r="D28" s="2"/>
      <c r="E28" s="3"/>
      <c r="F28" s="2"/>
      <c r="G28" s="2"/>
      <c r="H28" s="2"/>
    </row>
    <row r="29" ht="25" customHeight="1">
      <c r="A29" s="38"/>
      <c r="B29" t="s" s="44">
        <v>15</v>
      </c>
      <c r="C29" s="45"/>
      <c r="D29" s="45"/>
      <c r="E29" s="45"/>
      <c r="F29" s="45"/>
      <c r="G29" s="46"/>
      <c r="H29" s="2"/>
    </row>
    <row r="30" ht="10" customHeight="1">
      <c r="A30" s="2"/>
      <c r="B30" s="2"/>
      <c r="C30" s="29"/>
      <c r="D30" s="2"/>
      <c r="E30" s="3"/>
      <c r="F30" s="2"/>
      <c r="G30" s="2"/>
      <c r="H30" s="2"/>
    </row>
    <row r="31" ht="40" customHeight="1">
      <c r="A31" s="2"/>
      <c r="B31" t="s" s="20">
        <v>16</v>
      </c>
      <c r="C31" s="47">
        <v>4</v>
      </c>
      <c r="D31" s="48"/>
      <c r="E31" s="3"/>
      <c r="F31" s="49"/>
      <c r="G31" s="49"/>
      <c r="H31" s="2"/>
    </row>
    <row r="32" ht="40" customHeight="1">
      <c r="A32" s="2"/>
      <c r="B32" t="s" s="20">
        <v>17</v>
      </c>
      <c r="C32" s="50">
        <v>45000</v>
      </c>
      <c r="D32" s="48"/>
      <c r="E32" s="3"/>
      <c r="F32" s="49"/>
      <c r="G32" s="49"/>
      <c r="H32" s="2"/>
    </row>
    <row r="33" ht="40" customHeight="1">
      <c r="A33" s="2"/>
      <c r="B33" t="s" s="20">
        <v>18</v>
      </c>
      <c r="C33" s="34">
        <v>0.1</v>
      </c>
      <c r="D33" s="48"/>
      <c r="E33" s="51">
        <f>C33*C32*C31</f>
        <v>18000</v>
      </c>
      <c r="F33" s="49"/>
      <c r="G33" s="41"/>
      <c r="H33" s="2"/>
    </row>
    <row r="34" ht="25" customHeight="1">
      <c r="A34" s="2"/>
      <c r="B34" s="2"/>
      <c r="C34" s="23"/>
      <c r="D34" s="2"/>
      <c r="E34" s="3"/>
      <c r="F34" s="2"/>
      <c r="G34" s="2"/>
      <c r="H34" s="2"/>
    </row>
    <row r="35" ht="25" customHeight="1">
      <c r="A35" s="38"/>
      <c r="B35" t="s" s="44">
        <v>19</v>
      </c>
      <c r="C35" s="45"/>
      <c r="D35" s="45"/>
      <c r="E35" s="45"/>
      <c r="F35" s="45"/>
      <c r="G35" s="46"/>
      <c r="H35" s="2"/>
    </row>
    <row r="36" ht="10" customHeight="1">
      <c r="A36" s="2"/>
      <c r="B36" s="2"/>
      <c r="C36" s="29"/>
      <c r="D36" s="2"/>
      <c r="E36" s="3"/>
      <c r="F36" s="2"/>
      <c r="G36" s="2"/>
      <c r="H36" s="2"/>
    </row>
    <row r="37" ht="40" customHeight="1">
      <c r="A37" s="2"/>
      <c r="B37" t="s" s="20">
        <v>20</v>
      </c>
      <c r="C37" s="47">
        <v>1</v>
      </c>
      <c r="D37" s="52"/>
      <c r="E37" s="3"/>
      <c r="F37" s="3"/>
      <c r="G37" s="3"/>
      <c r="H37" s="2"/>
    </row>
    <row r="38" ht="40" customHeight="1">
      <c r="A38" s="2"/>
      <c r="B38" t="s" s="20">
        <v>21</v>
      </c>
      <c r="C38" s="50">
        <v>45000</v>
      </c>
      <c r="D38" s="52"/>
      <c r="E38" s="3"/>
      <c r="F38" s="3"/>
      <c r="G38" s="3"/>
      <c r="H38" s="2"/>
    </row>
    <row r="39" ht="40" customHeight="1">
      <c r="A39" s="2"/>
      <c r="B39" t="s" s="20">
        <v>22</v>
      </c>
      <c r="C39" s="21">
        <v>0.5</v>
      </c>
      <c r="D39" s="52"/>
      <c r="E39" s="53">
        <f>C39*C38*C37</f>
        <v>22500</v>
      </c>
      <c r="F39" s="3"/>
      <c r="G39" s="2"/>
      <c r="H39" s="2"/>
    </row>
    <row r="40" ht="40" customHeight="1">
      <c r="A40" s="2"/>
      <c r="B40" t="s" s="20">
        <v>23</v>
      </c>
      <c r="C40" s="21">
        <v>0.5</v>
      </c>
      <c r="D40" s="54"/>
      <c r="E40" s="53">
        <f>C40*C38*C37</f>
        <v>22500</v>
      </c>
      <c r="F40" s="55"/>
      <c r="G40" s="41"/>
      <c r="H40" s="2"/>
    </row>
    <row r="41" ht="25" customHeight="1">
      <c r="A41" s="2"/>
      <c r="B41" s="2"/>
      <c r="C41" s="23"/>
      <c r="D41" s="2"/>
      <c r="E41" s="3"/>
      <c r="F41" s="2"/>
      <c r="G41" s="2"/>
      <c r="H41" s="2"/>
    </row>
    <row r="42" ht="25" customHeight="1">
      <c r="A42" s="2"/>
      <c r="B42" t="s" s="44">
        <v>24</v>
      </c>
      <c r="C42" s="45"/>
      <c r="D42" s="45"/>
      <c r="E42" s="45"/>
      <c r="F42" s="45"/>
      <c r="G42" s="46"/>
      <c r="H42" s="2"/>
    </row>
    <row r="43" ht="10" customHeight="1">
      <c r="A43" s="2"/>
      <c r="B43" s="2"/>
      <c r="C43" s="29"/>
      <c r="D43" s="2"/>
      <c r="E43" s="3"/>
      <c r="F43" s="2"/>
      <c r="G43" s="2"/>
      <c r="H43" s="2"/>
    </row>
    <row r="44" ht="39" customHeight="1">
      <c r="A44" s="2"/>
      <c r="B44" t="s" s="20">
        <v>25</v>
      </c>
      <c r="C44" s="47">
        <v>4</v>
      </c>
      <c r="D44" s="52"/>
      <c r="E44" s="3"/>
      <c r="F44" s="3"/>
      <c r="G44" s="3"/>
      <c r="H44" s="2"/>
    </row>
    <row r="45" ht="40" customHeight="1">
      <c r="A45" s="2"/>
      <c r="B45" t="s" s="20">
        <v>17</v>
      </c>
      <c r="C45" s="50">
        <v>45000</v>
      </c>
      <c r="D45" s="52"/>
      <c r="E45" s="3"/>
      <c r="F45" s="3"/>
      <c r="G45" s="3"/>
      <c r="H45" s="2"/>
    </row>
    <row r="46" ht="40" customHeight="1">
      <c r="A46" s="2"/>
      <c r="B46" t="s" s="20">
        <v>26</v>
      </c>
      <c r="C46" s="21">
        <v>0.4</v>
      </c>
      <c r="D46" s="52"/>
      <c r="E46" s="56">
        <f>C46*C45*C44</f>
        <v>72000</v>
      </c>
      <c r="F46" s="3"/>
      <c r="G46" s="2"/>
      <c r="H46" s="2"/>
    </row>
    <row r="47" ht="40" customHeight="1">
      <c r="A47" s="2"/>
      <c r="B47" t="s" s="57">
        <v>27</v>
      </c>
      <c r="C47" s="58"/>
      <c r="D47" s="59"/>
      <c r="E47" s="50">
        <v>5000</v>
      </c>
      <c r="F47" s="60"/>
      <c r="G47" s="2"/>
      <c r="H47" s="2"/>
    </row>
    <row r="48" ht="25" customHeight="1">
      <c r="A48" s="2"/>
      <c r="B48" s="2"/>
      <c r="C48" s="3"/>
      <c r="D48" s="2"/>
      <c r="E48" s="23"/>
      <c r="F48" s="2"/>
      <c r="G48" s="2"/>
      <c r="H48" s="2"/>
    </row>
    <row r="49" ht="25" customHeight="1">
      <c r="A49" s="2"/>
      <c r="B49" t="s" s="44">
        <v>28</v>
      </c>
      <c r="C49" s="45"/>
      <c r="D49" s="45"/>
      <c r="E49" s="45"/>
      <c r="F49" s="45"/>
      <c r="G49" s="46"/>
      <c r="H49" s="2"/>
    </row>
    <row r="50" ht="10" customHeight="1">
      <c r="A50" s="2"/>
      <c r="B50" s="2"/>
      <c r="C50" s="29"/>
      <c r="D50" s="2"/>
      <c r="E50" s="3"/>
      <c r="F50" s="2"/>
      <c r="G50" s="2"/>
      <c r="H50" s="2"/>
    </row>
    <row r="51" ht="40" customHeight="1">
      <c r="A51" s="61"/>
      <c r="B51" t="s" s="20">
        <v>29</v>
      </c>
      <c r="C51" s="47">
        <v>30</v>
      </c>
      <c r="D51" s="52"/>
      <c r="E51" s="3"/>
      <c r="F51" s="3"/>
      <c r="G51" s="3"/>
      <c r="H51" s="2"/>
    </row>
    <row r="52" ht="40" customHeight="1">
      <c r="A52" s="61"/>
      <c r="B52" t="s" s="20">
        <v>17</v>
      </c>
      <c r="C52" s="50">
        <v>75000</v>
      </c>
      <c r="D52" s="52"/>
      <c r="E52" s="3"/>
      <c r="F52" s="3"/>
      <c r="G52" s="3"/>
      <c r="H52" s="2"/>
    </row>
    <row r="53" ht="40" customHeight="1">
      <c r="A53" s="61"/>
      <c r="B53" t="s" s="20">
        <v>30</v>
      </c>
      <c r="C53" t="s" s="47">
        <v>31</v>
      </c>
      <c r="D53" s="52"/>
      <c r="E53" s="62"/>
      <c r="F53" s="3"/>
      <c r="G53" s="41"/>
      <c r="H53" s="2"/>
    </row>
    <row r="54" ht="40" customHeight="1">
      <c r="A54" s="61"/>
      <c r="B54" t="s" s="20">
        <v>32</v>
      </c>
      <c r="C54" s="21">
        <v>0.01</v>
      </c>
      <c r="D54" s="60"/>
      <c r="E54" s="56">
        <f>C54*C52*C51</f>
        <v>22500</v>
      </c>
      <c r="F54" s="63"/>
      <c r="G54" s="2"/>
      <c r="H54" s="2"/>
    </row>
    <row r="55" ht="40" customHeight="1">
      <c r="A55" s="61"/>
      <c r="B55" t="s" s="57">
        <v>27</v>
      </c>
      <c r="C55" s="23"/>
      <c r="D55" s="64"/>
      <c r="E55" s="50">
        <v>5000</v>
      </c>
      <c r="F55" s="17"/>
      <c r="G55" s="2"/>
      <c r="H55" s="2"/>
    </row>
    <row r="56" ht="25" customHeight="1">
      <c r="A56" s="2"/>
      <c r="B56" s="2"/>
      <c r="C56" s="3"/>
      <c r="D56" s="2"/>
      <c r="E56" s="23"/>
      <c r="F56" s="2"/>
      <c r="G56" s="2"/>
      <c r="H56" s="2"/>
    </row>
    <row r="57" ht="19.5" customHeight="1">
      <c r="A57" s="2"/>
      <c r="B57" t="s" s="44">
        <v>33</v>
      </c>
      <c r="C57" s="45"/>
      <c r="D57" s="45"/>
      <c r="E57" s="45"/>
      <c r="F57" s="45"/>
      <c r="G57" s="46"/>
      <c r="H57" s="65"/>
    </row>
    <row r="58" ht="10" customHeight="1">
      <c r="A58" s="2"/>
      <c r="B58" s="2"/>
      <c r="C58" s="29"/>
      <c r="D58" s="2"/>
      <c r="E58" s="3"/>
      <c r="F58" s="2"/>
      <c r="G58" s="2"/>
      <c r="H58" s="2"/>
    </row>
    <row r="59" ht="40" customHeight="1">
      <c r="A59" s="2"/>
      <c r="B59" t="s" s="20">
        <v>34</v>
      </c>
      <c r="C59" s="47">
        <v>4</v>
      </c>
      <c r="D59" s="17"/>
      <c r="E59" s="3"/>
      <c r="F59" s="2"/>
      <c r="G59" s="2"/>
      <c r="H59" s="2"/>
    </row>
    <row r="60" ht="40" customHeight="1">
      <c r="A60" s="2"/>
      <c r="B60" t="s" s="20">
        <v>17</v>
      </c>
      <c r="C60" s="50">
        <v>45000</v>
      </c>
      <c r="D60" s="17"/>
      <c r="E60" s="3"/>
      <c r="F60" s="2"/>
      <c r="G60" s="2"/>
      <c r="H60" s="2"/>
    </row>
    <row r="61" ht="40" customHeight="1">
      <c r="A61" s="2"/>
      <c r="B61" t="s" s="20">
        <v>35</v>
      </c>
      <c r="C61" s="34">
        <v>0.5</v>
      </c>
      <c r="D61" s="17"/>
      <c r="E61" s="53">
        <f>C61*C60*C59</f>
        <v>90000</v>
      </c>
      <c r="F61" s="2"/>
      <c r="G61" s="2"/>
      <c r="H61" s="2"/>
    </row>
    <row r="62" ht="25" customHeight="1">
      <c r="A62" s="2"/>
      <c r="B62" s="61"/>
      <c r="C62" s="23"/>
      <c r="D62" s="2"/>
      <c r="E62" s="3"/>
      <c r="F62" s="2"/>
      <c r="G62" s="2"/>
      <c r="H62" s="2"/>
    </row>
    <row r="63" ht="25" customHeight="1">
      <c r="A63" s="2"/>
      <c r="B63" t="s" s="44">
        <v>36</v>
      </c>
      <c r="C63" s="45"/>
      <c r="D63" s="45"/>
      <c r="E63" s="45"/>
      <c r="F63" s="45"/>
      <c r="G63" s="46"/>
      <c r="H63" s="2"/>
    </row>
    <row r="64" ht="10" customHeight="1">
      <c r="A64" s="2"/>
      <c r="B64" s="2"/>
      <c r="C64" s="29"/>
      <c r="D64" s="2"/>
      <c r="E64" s="3"/>
      <c r="F64" s="2"/>
      <c r="G64" s="2"/>
      <c r="H64" s="2"/>
    </row>
    <row r="65" ht="40" customHeight="1">
      <c r="A65" s="2"/>
      <c r="B65" t="s" s="20">
        <v>37</v>
      </c>
      <c r="C65" s="47">
        <v>0.5</v>
      </c>
      <c r="D65" s="17"/>
      <c r="E65" s="3"/>
      <c r="F65" s="2"/>
      <c r="G65" s="2"/>
      <c r="H65" s="2"/>
    </row>
    <row r="66" ht="40" customHeight="1">
      <c r="A66" s="2"/>
      <c r="B66" t="s" s="20">
        <v>17</v>
      </c>
      <c r="C66" s="50">
        <v>45000</v>
      </c>
      <c r="D66" s="17"/>
      <c r="E66" s="3"/>
      <c r="F66" s="2"/>
      <c r="G66" s="2"/>
      <c r="H66" s="2"/>
    </row>
    <row r="67" ht="40" customHeight="1">
      <c r="A67" s="2"/>
      <c r="B67" t="s" s="20">
        <v>38</v>
      </c>
      <c r="C67" s="34">
        <v>0.2</v>
      </c>
      <c r="D67" s="17"/>
      <c r="E67" s="53">
        <f>C67*C66*C65</f>
        <v>4500</v>
      </c>
      <c r="F67" s="2"/>
      <c r="G67" s="2"/>
      <c r="H67" s="2"/>
    </row>
    <row r="68" ht="25" customHeight="1">
      <c r="A68" s="2"/>
      <c r="B68" s="2"/>
      <c r="C68" s="23"/>
      <c r="D68" s="2"/>
      <c r="E68" s="66"/>
      <c r="F68" s="2"/>
      <c r="G68" s="2"/>
      <c r="H68" s="2"/>
    </row>
    <row r="69" ht="25" customHeight="1">
      <c r="A69" s="2"/>
      <c r="B69" t="s" s="44">
        <v>39</v>
      </c>
      <c r="C69" s="45"/>
      <c r="D69" s="45"/>
      <c r="E69" s="45"/>
      <c r="F69" s="45"/>
      <c r="G69" s="46"/>
      <c r="H69" s="65"/>
    </row>
    <row r="70" ht="10" customHeight="1">
      <c r="A70" s="2"/>
      <c r="B70" s="2"/>
      <c r="C70" s="29"/>
      <c r="D70" s="2"/>
      <c r="E70" s="3"/>
      <c r="F70" s="2"/>
      <c r="G70" s="2"/>
      <c r="H70" s="2"/>
    </row>
    <row r="71" ht="40" customHeight="1">
      <c r="A71" s="2"/>
      <c r="B71" t="s" s="20">
        <v>40</v>
      </c>
      <c r="C71" s="50">
        <v>6000</v>
      </c>
      <c r="D71" s="17"/>
      <c r="E71" s="3"/>
      <c r="F71" s="2"/>
      <c r="G71" s="2"/>
      <c r="H71" s="2"/>
    </row>
    <row r="72" ht="40" customHeight="1">
      <c r="A72" s="2"/>
      <c r="B72" t="s" s="20">
        <v>41</v>
      </c>
      <c r="C72" s="50">
        <v>6000</v>
      </c>
      <c r="D72" s="17"/>
      <c r="E72" s="3"/>
      <c r="F72" s="2"/>
      <c r="G72" s="2"/>
      <c r="H72" s="2"/>
    </row>
    <row r="73" ht="40" customHeight="1">
      <c r="A73" s="2"/>
      <c r="B73" t="s" s="20">
        <v>42</v>
      </c>
      <c r="C73" s="50">
        <v>0</v>
      </c>
      <c r="D73" s="17"/>
      <c r="E73" s="3"/>
      <c r="F73" s="2"/>
      <c r="G73" s="2"/>
      <c r="H73" s="2"/>
    </row>
    <row r="74" ht="40" customHeight="1">
      <c r="A74" s="2"/>
      <c r="B74" t="s" s="20">
        <v>41</v>
      </c>
      <c r="C74" s="50">
        <v>6000</v>
      </c>
      <c r="D74" s="17"/>
      <c r="E74" s="3"/>
      <c r="F74" s="2"/>
      <c r="G74" s="2"/>
      <c r="H74" s="2"/>
    </row>
    <row r="75" ht="40" customHeight="1">
      <c r="A75" s="2"/>
      <c r="B75" t="s" s="20">
        <v>43</v>
      </c>
      <c r="C75" s="50">
        <v>6000</v>
      </c>
      <c r="D75" s="17"/>
      <c r="E75" s="3"/>
      <c r="F75" s="2"/>
      <c r="G75" s="2"/>
      <c r="H75" s="2"/>
    </row>
    <row r="76" ht="40" customHeight="1">
      <c r="A76" s="2"/>
      <c r="B76" t="s" s="24">
        <v>7</v>
      </c>
      <c r="C76" s="67"/>
      <c r="D76" s="26"/>
      <c r="E76" s="53">
        <f>SUM(C71:C75)</f>
        <v>24000</v>
      </c>
      <c r="F76" s="2"/>
      <c r="G76" s="2"/>
      <c r="H76" s="2"/>
    </row>
    <row r="77" ht="25" customHeight="1">
      <c r="A77" s="2"/>
      <c r="B77" s="2"/>
      <c r="C77" s="3"/>
      <c r="D77" s="2"/>
      <c r="E77" s="3"/>
      <c r="F77" s="2"/>
      <c r="G77" s="2"/>
      <c r="H77" s="2"/>
    </row>
    <row r="78" ht="25" customHeight="1">
      <c r="A78" s="38"/>
      <c r="B78" t="s" s="44">
        <v>44</v>
      </c>
      <c r="C78" s="45"/>
      <c r="D78" s="45"/>
      <c r="E78" s="45"/>
      <c r="F78" s="45"/>
      <c r="G78" s="46"/>
      <c r="H78" s="65"/>
    </row>
    <row r="79" ht="10" customHeight="1">
      <c r="A79" s="2"/>
      <c r="B79" s="2"/>
      <c r="C79" s="29"/>
      <c r="D79" s="2"/>
      <c r="E79" s="3"/>
      <c r="F79" s="2"/>
      <c r="G79" s="2"/>
      <c r="H79" s="2"/>
    </row>
    <row r="80" ht="40" customHeight="1">
      <c r="A80" s="2"/>
      <c r="B80" t="s" s="20">
        <v>45</v>
      </c>
      <c r="C80" s="50">
        <v>6000</v>
      </c>
      <c r="D80" s="68"/>
      <c r="E80" s="3"/>
      <c r="F80" s="69"/>
      <c r="G80" s="69"/>
      <c r="H80" s="2"/>
    </row>
    <row r="81" ht="40" customHeight="1">
      <c r="A81" s="2"/>
      <c r="B81" t="s" s="20">
        <v>46</v>
      </c>
      <c r="C81" s="50">
        <v>3000</v>
      </c>
      <c r="D81" s="68"/>
      <c r="E81" s="3"/>
      <c r="F81" s="69"/>
      <c r="G81" s="69"/>
      <c r="H81" s="2"/>
    </row>
    <row r="82" ht="40" customHeight="1">
      <c r="A82" s="2"/>
      <c r="B82" t="s" s="20">
        <v>47</v>
      </c>
      <c r="C82" s="50">
        <v>6000</v>
      </c>
      <c r="D82" s="68"/>
      <c r="E82" s="3"/>
      <c r="F82" s="69"/>
      <c r="G82" s="69"/>
      <c r="H82" s="2"/>
    </row>
    <row r="83" ht="40" customHeight="1">
      <c r="A83" s="2"/>
      <c r="B83" t="s" s="20">
        <v>48</v>
      </c>
      <c r="C83" s="50">
        <v>6000</v>
      </c>
      <c r="D83" s="68"/>
      <c r="E83" s="3"/>
      <c r="F83" s="69"/>
      <c r="G83" s="69"/>
      <c r="H83" s="2"/>
    </row>
    <row r="84" ht="40" customHeight="1">
      <c r="A84" s="2"/>
      <c r="B84" t="s" s="20">
        <v>49</v>
      </c>
      <c r="C84" s="50">
        <v>6000</v>
      </c>
      <c r="D84" s="68"/>
      <c r="E84" s="3"/>
      <c r="F84" s="69"/>
      <c r="G84" s="69"/>
      <c r="H84" s="2"/>
    </row>
    <row r="85" ht="40" customHeight="1">
      <c r="A85" s="2"/>
      <c r="B85" t="s" s="20">
        <v>50</v>
      </c>
      <c r="C85" s="50">
        <v>6000</v>
      </c>
      <c r="D85" s="68"/>
      <c r="E85" s="3"/>
      <c r="F85" s="69"/>
      <c r="G85" s="69"/>
      <c r="H85" s="2"/>
    </row>
    <row r="86" ht="40" customHeight="1">
      <c r="A86" s="2"/>
      <c r="B86" t="s" s="24">
        <v>51</v>
      </c>
      <c r="C86" s="67"/>
      <c r="D86" s="70"/>
      <c r="E86" s="53">
        <f>SUM(C80:C85)</f>
        <v>33000</v>
      </c>
      <c r="F86" s="69"/>
      <c r="G86" s="69"/>
      <c r="H86" s="2"/>
    </row>
    <row r="87" ht="40" customHeight="1">
      <c r="A87" s="2"/>
      <c r="B87" s="2"/>
      <c r="C87" s="3"/>
      <c r="D87" s="2"/>
      <c r="E87" s="3"/>
      <c r="F87" s="2"/>
      <c r="G87" s="2"/>
      <c r="H87" s="2"/>
    </row>
    <row r="88" ht="40" customHeight="1">
      <c r="A88" s="38"/>
      <c r="B88" t="s" s="24">
        <v>52</v>
      </c>
      <c r="C88" s="71"/>
      <c r="D88" s="26"/>
      <c r="E88" s="53">
        <f>SUM(E29:E86)</f>
        <v>319000</v>
      </c>
      <c r="F88" s="2"/>
      <c r="G88" s="2"/>
      <c r="H88" s="2"/>
    </row>
    <row r="89" ht="10" customHeight="1">
      <c r="A89" s="2"/>
      <c r="B89" s="2"/>
      <c r="C89" s="3"/>
      <c r="D89" s="2"/>
      <c r="E89" s="3"/>
      <c r="F89" s="2"/>
      <c r="G89" s="2"/>
      <c r="H89" s="2"/>
    </row>
    <row r="90" ht="40" customHeight="1">
      <c r="A90" s="38"/>
      <c r="B90" t="s" s="24">
        <v>53</v>
      </c>
      <c r="C90" s="71"/>
      <c r="D90" s="26"/>
      <c r="E90" s="27">
        <f>C7</f>
        <v>125000</v>
      </c>
      <c r="F90" s="2"/>
      <c r="G90" s="2"/>
      <c r="H90" s="2"/>
    </row>
    <row r="91" ht="11" customHeight="1">
      <c r="A91" s="2"/>
      <c r="B91" s="2"/>
      <c r="C91" s="3"/>
      <c r="D91" s="2"/>
      <c r="E91" s="3"/>
      <c r="F91" s="2"/>
      <c r="G91" s="2"/>
      <c r="H91" s="2"/>
    </row>
    <row r="92" ht="40" customHeight="1">
      <c r="A92" s="2"/>
      <c r="B92" t="s" s="72">
        <v>54</v>
      </c>
      <c r="C92" s="73"/>
      <c r="D92" s="74"/>
      <c r="E92" s="73"/>
      <c r="F92" s="74"/>
      <c r="G92" s="75">
        <f>E88/E90</f>
        <v>2.552</v>
      </c>
      <c r="H92" s="2"/>
    </row>
    <row r="93" ht="25" customHeight="1">
      <c r="A93" s="2"/>
      <c r="B93" s="36"/>
      <c r="C93" s="37"/>
      <c r="D93" s="36"/>
      <c r="E93" s="37"/>
      <c r="F93" s="36"/>
      <c r="G93" s="36"/>
      <c r="H93" s="2"/>
    </row>
    <row r="94" ht="25" customHeight="1">
      <c r="A94" s="38"/>
      <c r="B94" s="39"/>
      <c r="C94" s="40"/>
      <c r="D94" s="39"/>
      <c r="E94" s="40"/>
      <c r="F94" s="39"/>
      <c r="G94" s="39"/>
      <c r="H94" s="2"/>
    </row>
    <row r="95" ht="25" customHeight="1">
      <c r="A95" s="2"/>
      <c r="B95" s="41"/>
      <c r="C95" t="s" s="11">
        <v>2</v>
      </c>
      <c r="D95" s="2"/>
      <c r="E95" t="s" s="11">
        <v>12</v>
      </c>
      <c r="F95" s="2"/>
      <c r="G95" t="s" s="11">
        <v>13</v>
      </c>
      <c r="H95" s="2"/>
    </row>
    <row r="96" ht="10" customHeight="1">
      <c r="A96" s="2"/>
      <c r="B96" s="2"/>
      <c r="C96" s="14"/>
      <c r="D96" s="2"/>
      <c r="E96" s="14"/>
      <c r="F96" s="2"/>
      <c r="G96" s="42"/>
      <c r="H96" s="2"/>
    </row>
    <row r="97" ht="20" customHeight="1">
      <c r="A97" s="2"/>
      <c r="B97" t="s" s="43">
        <v>55</v>
      </c>
      <c r="C97" s="3"/>
      <c r="D97" s="2"/>
      <c r="E97" s="3"/>
      <c r="F97" s="2"/>
      <c r="G97" s="2"/>
      <c r="H97" s="2"/>
    </row>
    <row r="98" ht="25" customHeight="1">
      <c r="A98" s="2"/>
      <c r="B98" t="s" s="76">
        <v>56</v>
      </c>
      <c r="C98" s="3"/>
      <c r="D98" s="2"/>
      <c r="E98" s="3"/>
      <c r="F98" s="2"/>
      <c r="G98" s="2"/>
      <c r="H98" s="2"/>
    </row>
    <row r="99" ht="10" customHeight="1">
      <c r="A99" s="2"/>
      <c r="B99" s="77"/>
      <c r="C99" s="29"/>
      <c r="D99" s="2"/>
      <c r="E99" s="3"/>
      <c r="F99" s="2"/>
      <c r="G99" s="2"/>
      <c r="H99" s="2"/>
    </row>
    <row r="100" ht="40" customHeight="1">
      <c r="A100" s="2"/>
      <c r="B100" t="s" s="20">
        <v>34</v>
      </c>
      <c r="C100" s="47">
        <v>4</v>
      </c>
      <c r="D100" s="17"/>
      <c r="E100" s="3"/>
      <c r="F100" s="2"/>
      <c r="G100" s="2"/>
      <c r="H100" s="2"/>
    </row>
    <row r="101" ht="40" customHeight="1">
      <c r="A101" s="2"/>
      <c r="B101" t="s" s="20">
        <v>17</v>
      </c>
      <c r="C101" s="50">
        <v>100000</v>
      </c>
      <c r="D101" s="17"/>
      <c r="E101" s="3"/>
      <c r="F101" s="2"/>
      <c r="G101" s="2"/>
      <c r="H101" s="2"/>
    </row>
    <row r="102" ht="40" customHeight="1">
      <c r="A102" s="2"/>
      <c r="B102" t="s" s="20">
        <v>32</v>
      </c>
      <c r="C102" s="34">
        <v>0.02</v>
      </c>
      <c r="D102" s="17"/>
      <c r="E102" s="3"/>
      <c r="F102" s="2"/>
      <c r="G102" s="2"/>
      <c r="H102" s="2"/>
    </row>
    <row r="103" ht="40" customHeight="1">
      <c r="A103" s="38"/>
      <c r="B103" t="s" s="24">
        <v>57</v>
      </c>
      <c r="C103" s="67"/>
      <c r="D103" s="26"/>
      <c r="E103" s="53">
        <f>C102*C101*C100</f>
        <v>8000</v>
      </c>
      <c r="F103" s="2"/>
      <c r="G103" s="2"/>
      <c r="H103" s="2"/>
    </row>
    <row r="104" ht="40" customHeight="1">
      <c r="A104" s="2"/>
      <c r="B104" s="2"/>
      <c r="C104" s="3"/>
      <c r="D104" s="2"/>
      <c r="E104" s="3"/>
      <c r="F104" s="2"/>
      <c r="G104" s="2"/>
      <c r="H104" s="2"/>
    </row>
    <row r="105" ht="40" customHeight="1">
      <c r="A105" s="38"/>
      <c r="B105" t="s" s="24">
        <v>58</v>
      </c>
      <c r="C105" s="71"/>
      <c r="D105" s="26"/>
      <c r="E105" s="53">
        <f>SUM(E88,E103)</f>
        <v>327000</v>
      </c>
      <c r="F105" s="2"/>
      <c r="G105" s="2"/>
      <c r="H105" s="2"/>
    </row>
    <row r="106" ht="10" customHeight="1">
      <c r="A106" s="2"/>
      <c r="B106" s="2"/>
      <c r="C106" s="3"/>
      <c r="D106" s="2"/>
      <c r="E106" s="3"/>
      <c r="F106" s="2"/>
      <c r="G106" s="2"/>
      <c r="H106" s="2"/>
    </row>
    <row r="107" ht="40" customHeight="1">
      <c r="A107" s="38"/>
      <c r="B107" t="s" s="24">
        <v>53</v>
      </c>
      <c r="C107" s="71"/>
      <c r="D107" s="26"/>
      <c r="E107" s="27">
        <f>C7</f>
        <v>125000</v>
      </c>
      <c r="F107" s="2"/>
      <c r="G107" s="2"/>
      <c r="H107" s="2"/>
    </row>
    <row r="108" ht="10" customHeight="1">
      <c r="A108" s="2"/>
      <c r="B108" s="2"/>
      <c r="C108" s="3"/>
      <c r="D108" s="2"/>
      <c r="E108" s="3"/>
      <c r="F108" s="2"/>
      <c r="G108" s="2"/>
      <c r="H108" s="2"/>
    </row>
    <row r="109" ht="40" customHeight="1">
      <c r="A109" s="38"/>
      <c r="B109" t="s" s="72">
        <v>54</v>
      </c>
      <c r="C109" s="73"/>
      <c r="D109" s="74"/>
      <c r="E109" s="73"/>
      <c r="F109" s="74"/>
      <c r="G109" s="75">
        <f>E105/E107</f>
        <v>2.616</v>
      </c>
      <c r="H109" s="2"/>
    </row>
    <row r="110" ht="50" customHeight="1">
      <c r="A110" s="2"/>
      <c r="B110" s="2"/>
      <c r="C110" s="3"/>
      <c r="D110" s="2"/>
      <c r="E110" s="3"/>
      <c r="F110" s="2"/>
      <c r="G110" s="2"/>
      <c r="H110" s="2"/>
    </row>
  </sheetData>
  <mergeCells count="10">
    <mergeCell ref="B69:G69"/>
    <mergeCell ref="B78:G78"/>
    <mergeCell ref="B42:G42"/>
    <mergeCell ref="B49:G49"/>
    <mergeCell ref="B57:G57"/>
    <mergeCell ref="B63:G63"/>
    <mergeCell ref="B2:G2"/>
    <mergeCell ref="B3:G3"/>
    <mergeCell ref="B29:G29"/>
    <mergeCell ref="B35:G35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